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3618\Documents\Cyclo\brevets randonneurs\BRM 2022\400 Caussade\"/>
    </mc:Choice>
  </mc:AlternateContent>
  <xr:revisionPtr revIDLastSave="0" documentId="13_ncr:1_{FF44F1A6-7868-42C5-B69C-9B1FB9DE812A}" xr6:coauthVersionLast="47" xr6:coauthVersionMax="47" xr10:uidLastSave="{00000000-0000-0000-0000-000000000000}"/>
  <bookViews>
    <workbookView xWindow="-120" yWindow="-120" windowWidth="29040" windowHeight="15720" xr2:uid="{3C15538F-8672-4C54-A602-8F184A88B01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G39" i="1"/>
  <c r="G22" i="1"/>
  <c r="G23" i="1"/>
  <c r="G24" i="1" s="1"/>
  <c r="G25" i="1" s="1"/>
  <c r="G21" i="1"/>
  <c r="I22" i="1"/>
  <c r="I23" i="1"/>
  <c r="I24" i="1"/>
  <c r="I26" i="1"/>
  <c r="I27" i="1"/>
  <c r="I28" i="1"/>
  <c r="I29" i="1"/>
  <c r="I30" i="1"/>
  <c r="I31" i="1"/>
  <c r="I32" i="1"/>
  <c r="H23" i="1"/>
  <c r="H24" i="1"/>
  <c r="I21" i="1"/>
  <c r="I20" i="1"/>
  <c r="G26" i="1" l="1"/>
  <c r="G27" i="1" s="1"/>
  <c r="G28" i="1" s="1"/>
  <c r="G29" i="1" s="1"/>
  <c r="G30" i="1" s="1"/>
  <c r="G31" i="1" s="1"/>
  <c r="G32" i="1" s="1"/>
  <c r="G33" i="1" s="1"/>
  <c r="I33" i="1" s="1"/>
  <c r="H25" i="1"/>
  <c r="I25" i="1"/>
  <c r="G34" i="1" l="1"/>
  <c r="G35" i="1" s="1"/>
  <c r="G36" i="1" s="1"/>
  <c r="G37" i="1" s="1"/>
  <c r="G38" i="1" s="1"/>
  <c r="G40" i="1" s="1"/>
  <c r="G41" i="1" l="1"/>
  <c r="G42" i="1" l="1"/>
  <c r="G43" i="1" s="1"/>
  <c r="G44" i="1" s="1"/>
  <c r="G45" i="1" s="1"/>
  <c r="G46" i="1" l="1"/>
  <c r="G47" i="1" s="1"/>
  <c r="G48" i="1" s="1"/>
  <c r="G49" i="1" s="1"/>
  <c r="G50" i="1" s="1"/>
  <c r="G51" i="1" s="1"/>
</calcChain>
</file>

<file path=xl/sharedStrings.xml><?xml version="1.0" encoding="utf-8"?>
<sst xmlns="http://schemas.openxmlformats.org/spreadsheetml/2006/main" count="114" uniqueCount="103">
  <si>
    <r>
      <t>A</t>
    </r>
    <r>
      <rPr>
        <b/>
        <sz val="18"/>
        <color rgb="FF000080"/>
        <rFont val="Arial"/>
        <family val="2"/>
      </rPr>
      <t>UDAX</t>
    </r>
    <r>
      <rPr>
        <b/>
        <sz val="18"/>
        <color rgb="FFFF0000"/>
        <rFont val="Arial"/>
        <family val="2"/>
      </rPr>
      <t xml:space="preserve"> C</t>
    </r>
    <r>
      <rPr>
        <b/>
        <sz val="18"/>
        <color rgb="FF000080"/>
        <rFont val="Arial"/>
        <family val="2"/>
      </rPr>
      <t>LUB</t>
    </r>
    <r>
      <rPr>
        <b/>
        <sz val="18"/>
        <color rgb="FFFF0000"/>
        <rFont val="Arial"/>
        <family val="2"/>
      </rPr>
      <t xml:space="preserve"> P</t>
    </r>
    <r>
      <rPr>
        <b/>
        <sz val="18"/>
        <color rgb="FF000080"/>
        <rFont val="Arial"/>
        <family val="2"/>
      </rPr>
      <t>ARISIEN</t>
    </r>
  </si>
  <si>
    <t>RANDONNEURS FRANÇAIS</t>
  </si>
  <si>
    <t>RANDONNEURS EUROPEENS</t>
  </si>
  <si>
    <t>RANDONNEURS MONDIAUX</t>
  </si>
  <si>
    <t>Nom du parcours :</t>
  </si>
  <si>
    <t>N° homologation :</t>
  </si>
  <si>
    <t xml:space="preserve">Société organisatrice : </t>
  </si>
  <si>
    <t>Code ACP :</t>
  </si>
  <si>
    <t>Nom du responsable :</t>
  </si>
  <si>
    <t>Ligue :</t>
  </si>
  <si>
    <t>Adresse du responsable :</t>
  </si>
  <si>
    <t>Brevet de</t>
  </si>
  <si>
    <t>Date :</t>
  </si>
  <si>
    <t xml:space="preserve">Lieu de départ : </t>
  </si>
  <si>
    <t>Heure de départ :</t>
  </si>
  <si>
    <t>LOCALITES</t>
  </si>
  <si>
    <t>Numéro de route</t>
  </si>
  <si>
    <t>KM</t>
  </si>
  <si>
    <t>CONTROLES</t>
  </si>
  <si>
    <t>PARTIEL</t>
  </si>
  <si>
    <t>TOTAL</t>
  </si>
  <si>
    <t>Ouverture</t>
  </si>
  <si>
    <t>Fermeture</t>
  </si>
  <si>
    <t>Tél :</t>
  </si>
  <si>
    <t>Mail :</t>
  </si>
  <si>
    <t>Michelin</t>
  </si>
  <si>
    <t>n°</t>
  </si>
  <si>
    <t>Pli</t>
  </si>
  <si>
    <t>&lt;&lt;&lt; Entrez votre code club ACP (6 caractères)</t>
  </si>
  <si>
    <t>&lt;&lt;&lt; Entrez l'heure de départ (format 08:30)</t>
  </si>
  <si>
    <t>Contrôle</t>
  </si>
  <si>
    <t>Si la localité est un point de contrôle, ajoutez "C" dans la première colonne</t>
  </si>
  <si>
    <t>les horaires d'ouverture et de fermeture sont calculés automatiquement</t>
  </si>
  <si>
    <t>km</t>
  </si>
  <si>
    <t>Caussade</t>
  </si>
  <si>
    <t>Lexos</t>
  </si>
  <si>
    <t>Cordes</t>
  </si>
  <si>
    <t>Monesties</t>
  </si>
  <si>
    <t>Carmaux</t>
  </si>
  <si>
    <t>Albi</t>
  </si>
  <si>
    <t>Marssac</t>
  </si>
  <si>
    <t>Brens</t>
  </si>
  <si>
    <t>Rabastens</t>
  </si>
  <si>
    <t>Mezens</t>
  </si>
  <si>
    <t>Castelnau Estretefonds</t>
  </si>
  <si>
    <t>Grenade</t>
  </si>
  <si>
    <t>Verdun</t>
  </si>
  <si>
    <t>St Aignan</t>
  </si>
  <si>
    <t>Auvillar</t>
  </si>
  <si>
    <t>Donzac</t>
  </si>
  <si>
    <t>Dunes</t>
  </si>
  <si>
    <t>Astaffort</t>
  </si>
  <si>
    <t>La Plume</t>
  </si>
  <si>
    <t>Nérac</t>
  </si>
  <si>
    <t>Brunch</t>
  </si>
  <si>
    <t>Canal Midi</t>
  </si>
  <si>
    <t>Agen</t>
  </si>
  <si>
    <t>Moissac</t>
  </si>
  <si>
    <t>Labastide Temple</t>
  </si>
  <si>
    <t>Le Saula</t>
  </si>
  <si>
    <t>St Maurice</t>
  </si>
  <si>
    <t>Loubejac</t>
  </si>
  <si>
    <t>Lamothe Capdeville</t>
  </si>
  <si>
    <t>St Anthonin Noble Val</t>
  </si>
  <si>
    <t>Buzet sur Tarn</t>
  </si>
  <si>
    <t>D115</t>
  </si>
  <si>
    <t xml:space="preserve">D600 </t>
  </si>
  <si>
    <t xml:space="preserve">D13 </t>
  </si>
  <si>
    <t>D128</t>
  </si>
  <si>
    <t>D26</t>
  </si>
  <si>
    <t>D12</t>
  </si>
  <si>
    <t>D30</t>
  </si>
  <si>
    <t>D15</t>
  </si>
  <si>
    <t>D136</t>
  </si>
  <si>
    <t>D213 vers Port Ste Marie</t>
  </si>
  <si>
    <t>Voie Verte Canal</t>
  </si>
  <si>
    <t>D45</t>
  </si>
  <si>
    <t xml:space="preserve">D78 </t>
  </si>
  <si>
    <t>D17  CV  D75  D5  D858</t>
  </si>
  <si>
    <t>D922  D91</t>
  </si>
  <si>
    <t xml:space="preserve">D988  N88  D988 </t>
  </si>
  <si>
    <t>D2  D26</t>
  </si>
  <si>
    <t>D93 1 D15  D656</t>
  </si>
  <si>
    <t>D813  D72  D45</t>
  </si>
  <si>
    <t>D927  CV</t>
  </si>
  <si>
    <t>D78  D90</t>
  </si>
  <si>
    <t>C</t>
  </si>
  <si>
    <t>Bertelli Jean Claude</t>
  </si>
  <si>
    <t>60 chemin Cayragues  82440 Réalville</t>
  </si>
  <si>
    <t>06 18 51 65 17</t>
  </si>
  <si>
    <t>jc,bertelli@wanadoo,fr</t>
  </si>
  <si>
    <t>Occitanie</t>
  </si>
  <si>
    <t xml:space="preserve">Caussade Place des Muriers  </t>
  </si>
  <si>
    <t>BRM 400</t>
  </si>
  <si>
    <t xml:space="preserve">Cyclo Club Caussadais  </t>
  </si>
  <si>
    <t xml:space="preserve">Openrunner :  </t>
  </si>
  <si>
    <t>D91</t>
  </si>
  <si>
    <t>D13  D87  D13  D113  D13</t>
  </si>
  <si>
    <t>D988  D28</t>
  </si>
  <si>
    <t>D32D  D32   Paulhac  D15  D45</t>
  </si>
  <si>
    <t>D45  D29  D17</t>
  </si>
  <si>
    <t>V1  D114</t>
  </si>
  <si>
    <t>138 88 470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</si>
</sst>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h: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rgb="FF000080"/>
      <name val="Arial"/>
      <family val="2"/>
    </font>
    <font>
      <b/>
      <sz val="10"/>
      <color theme="1"/>
      <name val="Arial"/>
      <family val="2"/>
    </font>
    <font>
      <b/>
      <sz val="10"/>
      <color rgb="FF000080"/>
      <name val="Arial"/>
      <family val="2"/>
    </font>
    <font>
      <sz val="10"/>
      <color rgb="FF00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b/>
      <sz val="13.5"/>
      <color theme="1"/>
      <name val="Arial"/>
      <family val="2"/>
    </font>
    <font>
      <b/>
      <sz val="11"/>
      <color theme="5"/>
      <name val="Calibri"/>
      <family val="2"/>
      <scheme val="minor"/>
    </font>
    <font>
      <sz val="11"/>
      <color rgb="FF000080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3.5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0" fontId="7" fillId="0" borderId="10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7" fillId="0" borderId="7" xfId="0" applyFont="1" applyBorder="1" applyAlignment="1">
      <alignment horizontal="right" vertical="center" wrapText="1"/>
    </xf>
    <xf numFmtId="0" fontId="0" fillId="0" borderId="18" xfId="0" applyBorder="1"/>
    <xf numFmtId="0" fontId="10" fillId="0" borderId="0" xfId="0" applyFont="1"/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0" fillId="0" borderId="19" xfId="0" applyFill="1" applyBorder="1"/>
    <xf numFmtId="0" fontId="0" fillId="0" borderId="0" xfId="0" applyFill="1" applyBorder="1"/>
    <xf numFmtId="1" fontId="0" fillId="0" borderId="16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15" xfId="0" applyFill="1" applyBorder="1"/>
    <xf numFmtId="0" fontId="0" fillId="0" borderId="15" xfId="0" applyFill="1" applyBorder="1"/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right" vertical="center" wrapText="1"/>
    </xf>
    <xf numFmtId="165" fontId="1" fillId="2" borderId="26" xfId="0" applyNumberFormat="1" applyFont="1" applyFill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0" fontId="0" fillId="0" borderId="15" xfId="0" applyFont="1" applyFill="1" applyBorder="1"/>
    <xf numFmtId="0" fontId="0" fillId="0" borderId="18" xfId="0" applyFont="1" applyFill="1" applyBorder="1"/>
    <xf numFmtId="0" fontId="0" fillId="0" borderId="16" xfId="0" applyFont="1" applyFill="1" applyBorder="1"/>
    <xf numFmtId="1" fontId="0" fillId="0" borderId="16" xfId="0" applyNumberFormat="1" applyFont="1" applyFill="1" applyBorder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8" xfId="0" applyFill="1" applyBorder="1"/>
    <xf numFmtId="0" fontId="0" fillId="0" borderId="16" xfId="0" applyFill="1" applyBorder="1"/>
    <xf numFmtId="1" fontId="0" fillId="0" borderId="16" xfId="0" applyNumberForma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25" xfId="0" applyFont="1" applyFill="1" applyBorder="1" applyAlignment="1">
      <alignment horizontal="left" vertical="center" wrapText="1"/>
    </xf>
    <xf numFmtId="0" fontId="1" fillId="4" borderId="26" xfId="0" applyFont="1" applyFill="1" applyBorder="1"/>
    <xf numFmtId="1" fontId="1" fillId="4" borderId="26" xfId="0" applyNumberFormat="1" applyFont="1" applyFill="1" applyBorder="1" applyAlignment="1">
      <alignment horizontal="center"/>
    </xf>
    <xf numFmtId="165" fontId="1" fillId="4" borderId="26" xfId="0" applyNumberFormat="1" applyFont="1" applyFill="1" applyBorder="1" applyAlignment="1">
      <alignment horizontal="center"/>
    </xf>
    <xf numFmtId="165" fontId="1" fillId="4" borderId="27" xfId="0" applyNumberFormat="1" applyFont="1" applyFill="1" applyBorder="1" applyAlignment="1">
      <alignment horizontal="center"/>
    </xf>
    <xf numFmtId="0" fontId="1" fillId="4" borderId="15" xfId="0" applyFont="1" applyFill="1" applyBorder="1"/>
    <xf numFmtId="0" fontId="1" fillId="4" borderId="18" xfId="0" applyFont="1" applyFill="1" applyBorder="1"/>
    <xf numFmtId="0" fontId="1" fillId="4" borderId="16" xfId="0" applyFont="1" applyFill="1" applyBorder="1"/>
    <xf numFmtId="1" fontId="1" fillId="4" borderId="16" xfId="0" applyNumberFormat="1" applyFont="1" applyFill="1" applyBorder="1" applyAlignment="1">
      <alignment horizontal="center"/>
    </xf>
    <xf numFmtId="165" fontId="1" fillId="4" borderId="16" xfId="0" applyNumberFormat="1" applyFont="1" applyFill="1" applyBorder="1" applyAlignment="1">
      <alignment horizontal="center"/>
    </xf>
    <xf numFmtId="165" fontId="1" fillId="4" borderId="17" xfId="0" applyNumberFormat="1" applyFont="1" applyFill="1" applyBorder="1" applyAlignment="1">
      <alignment horizontal="center"/>
    </xf>
    <xf numFmtId="0" fontId="0" fillId="4" borderId="28" xfId="0" applyFill="1" applyBorder="1"/>
    <xf numFmtId="0" fontId="0" fillId="4" borderId="29" xfId="0" applyFill="1" applyBorder="1"/>
    <xf numFmtId="1" fontId="0" fillId="4" borderId="29" xfId="0" applyNumberFormat="1" applyFill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164" fontId="4" fillId="0" borderId="8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5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133350</xdr:rowOff>
    </xdr:from>
    <xdr:to>
      <xdr:col>4</xdr:col>
      <xdr:colOff>970959</xdr:colOff>
      <xdr:row>5</xdr:row>
      <xdr:rowOff>27264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266F6B1-DB75-49C9-8303-7AD4BA7F7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5" y="323850"/>
          <a:ext cx="885234" cy="655914"/>
        </a:xfrm>
        <a:prstGeom prst="rect">
          <a:avLst/>
        </a:prstGeom>
      </xdr:spPr>
    </xdr:pic>
    <xdr:clientData/>
  </xdr:twoCellAnchor>
  <xdr:twoCellAnchor editAs="oneCell">
    <xdr:from>
      <xdr:col>4</xdr:col>
      <xdr:colOff>1133475</xdr:colOff>
      <xdr:row>0</xdr:row>
      <xdr:rowOff>0</xdr:rowOff>
    </xdr:from>
    <xdr:to>
      <xdr:col>9</xdr:col>
      <xdr:colOff>36568</xdr:colOff>
      <xdr:row>7</xdr:row>
      <xdr:rowOff>41439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F55E15D-DD71-421A-89FD-62E535383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9525" y="0"/>
          <a:ext cx="3932293" cy="1479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C8EC1-954E-410A-BDF2-8117B69F6712}">
  <dimension ref="A1:K54"/>
  <sheetViews>
    <sheetView tabSelected="1" topLeftCell="A10" zoomScaleNormal="100" workbookViewId="0">
      <selection activeCell="F40" sqref="F40"/>
    </sheetView>
  </sheetViews>
  <sheetFormatPr baseColWidth="10" defaultRowHeight="15" x14ac:dyDescent="0.25"/>
  <cols>
    <col min="1" max="1" width="8.7109375" style="26" bestFit="1" customWidth="1"/>
    <col min="2" max="2" width="28.85546875" customWidth="1"/>
    <col min="3" max="3" width="5.7109375" customWidth="1"/>
    <col min="4" max="4" width="6.42578125" customWidth="1"/>
    <col min="5" max="5" width="29.7109375" customWidth="1"/>
    <col min="10" max="10" width="3.28515625" customWidth="1"/>
    <col min="11" max="11" width="11.42578125" style="23"/>
  </cols>
  <sheetData>
    <row r="1" spans="2:11" ht="23.25" x14ac:dyDescent="0.25">
      <c r="B1" s="66" t="s">
        <v>0</v>
      </c>
      <c r="C1" s="66"/>
      <c r="D1" s="67"/>
      <c r="E1" s="67"/>
      <c r="F1" s="1"/>
      <c r="G1" s="1"/>
      <c r="H1" s="1"/>
      <c r="I1" s="1"/>
    </row>
    <row r="2" spans="2:11" x14ac:dyDescent="0.25">
      <c r="B2" s="2"/>
      <c r="C2" s="2"/>
      <c r="D2" s="3"/>
      <c r="E2" s="1"/>
      <c r="F2" s="68"/>
      <c r="G2" s="69"/>
      <c r="H2" s="69"/>
      <c r="I2" s="69"/>
    </row>
    <row r="3" spans="2:11" x14ac:dyDescent="0.25">
      <c r="B3" s="2" t="s">
        <v>1</v>
      </c>
      <c r="C3" s="78">
        <v>1921</v>
      </c>
      <c r="D3" s="67"/>
      <c r="E3" s="1"/>
      <c r="F3" s="68"/>
      <c r="G3" s="69"/>
      <c r="H3" s="69"/>
      <c r="I3" s="69"/>
    </row>
    <row r="4" spans="2:11" x14ac:dyDescent="0.25">
      <c r="B4" s="2" t="s">
        <v>2</v>
      </c>
      <c r="C4" s="78">
        <v>1976</v>
      </c>
      <c r="D4" s="67"/>
      <c r="E4" s="1"/>
      <c r="F4" s="68"/>
      <c r="G4" s="69"/>
      <c r="H4" s="69"/>
      <c r="I4" s="69"/>
    </row>
    <row r="5" spans="2:11" x14ac:dyDescent="0.25">
      <c r="B5" s="2" t="s">
        <v>3</v>
      </c>
      <c r="C5" s="78">
        <v>1983</v>
      </c>
      <c r="D5" s="67"/>
      <c r="E5" s="1"/>
      <c r="F5" s="68"/>
      <c r="G5" s="69"/>
      <c r="H5" s="69"/>
      <c r="I5" s="69"/>
    </row>
    <row r="6" spans="2:11" x14ac:dyDescent="0.25">
      <c r="B6" s="3"/>
      <c r="C6" s="3"/>
      <c r="D6" s="3"/>
      <c r="E6" s="3"/>
      <c r="F6" s="3"/>
      <c r="G6" s="3"/>
      <c r="H6" s="3"/>
      <c r="I6" s="3"/>
    </row>
    <row r="7" spans="2:11" x14ac:dyDescent="0.25">
      <c r="B7" s="3"/>
      <c r="C7" s="3"/>
      <c r="D7" s="3"/>
      <c r="E7" s="3"/>
      <c r="F7" s="3"/>
      <c r="G7" s="3"/>
      <c r="H7" s="3"/>
      <c r="I7" s="3"/>
    </row>
    <row r="8" spans="2:11" ht="15.75" thickBot="1" x14ac:dyDescent="0.3">
      <c r="B8" s="3"/>
      <c r="C8" s="3"/>
      <c r="D8" s="3"/>
      <c r="E8" s="3"/>
      <c r="F8" s="3"/>
      <c r="G8" s="3"/>
      <c r="H8" s="3"/>
      <c r="I8" s="3"/>
    </row>
    <row r="9" spans="2:11" ht="16.5" thickTop="1" thickBot="1" x14ac:dyDescent="0.3">
      <c r="B9" s="4" t="s">
        <v>4</v>
      </c>
      <c r="C9" s="81" t="s">
        <v>93</v>
      </c>
      <c r="D9" s="82"/>
      <c r="E9" s="82"/>
      <c r="F9" s="70" t="s">
        <v>5</v>
      </c>
      <c r="G9" s="71"/>
      <c r="H9" s="72"/>
      <c r="I9" s="73"/>
    </row>
    <row r="10" spans="2:11" ht="16.5" thickTop="1" thickBot="1" x14ac:dyDescent="0.3">
      <c r="B10" s="5"/>
      <c r="C10" s="5"/>
      <c r="D10" s="6"/>
      <c r="E10" s="6"/>
      <c r="F10" s="5"/>
      <c r="G10" s="7"/>
      <c r="H10" s="6"/>
      <c r="I10" s="6"/>
    </row>
    <row r="11" spans="2:11" ht="15.75" thickTop="1" x14ac:dyDescent="0.25">
      <c r="B11" s="8" t="s">
        <v>6</v>
      </c>
      <c r="C11" s="79" t="s">
        <v>94</v>
      </c>
      <c r="D11" s="80"/>
      <c r="E11" s="80"/>
      <c r="F11" s="5" t="s">
        <v>7</v>
      </c>
      <c r="G11" s="102">
        <v>820719</v>
      </c>
      <c r="H11" s="74"/>
      <c r="I11" s="75"/>
      <c r="K11" s="23" t="s">
        <v>28</v>
      </c>
    </row>
    <row r="12" spans="2:11" x14ac:dyDescent="0.25">
      <c r="B12" s="9" t="s">
        <v>8</v>
      </c>
      <c r="C12" s="52" t="s">
        <v>87</v>
      </c>
      <c r="D12" s="53"/>
      <c r="E12" s="53"/>
      <c r="F12" s="10" t="s">
        <v>9</v>
      </c>
      <c r="G12" s="76" t="s">
        <v>91</v>
      </c>
      <c r="H12" s="76"/>
      <c r="I12" s="77"/>
    </row>
    <row r="13" spans="2:11" ht="17.25" x14ac:dyDescent="0.25">
      <c r="B13" s="9" t="s">
        <v>10</v>
      </c>
      <c r="C13" s="52" t="s">
        <v>88</v>
      </c>
      <c r="D13" s="53"/>
      <c r="E13" s="53"/>
      <c r="F13" s="10" t="s">
        <v>11</v>
      </c>
      <c r="G13" s="29">
        <v>400</v>
      </c>
      <c r="H13" s="10" t="s">
        <v>33</v>
      </c>
      <c r="I13" s="13"/>
    </row>
    <row r="14" spans="2:11" x14ac:dyDescent="0.25">
      <c r="B14" s="21" t="s">
        <v>23</v>
      </c>
      <c r="C14" s="50" t="s">
        <v>89</v>
      </c>
      <c r="D14" s="51"/>
      <c r="E14" s="51"/>
      <c r="F14" s="10"/>
      <c r="G14" s="48" t="s">
        <v>95</v>
      </c>
      <c r="H14" s="103" t="s">
        <v>102</v>
      </c>
      <c r="I14" s="13"/>
    </row>
    <row r="15" spans="2:11" ht="17.25" x14ac:dyDescent="0.25">
      <c r="B15" s="21" t="s">
        <v>24</v>
      </c>
      <c r="C15" s="50" t="s">
        <v>90</v>
      </c>
      <c r="D15" s="51"/>
      <c r="E15" s="51"/>
      <c r="F15" s="10"/>
      <c r="G15" s="11"/>
      <c r="H15" s="12"/>
      <c r="I15" s="13"/>
    </row>
    <row r="16" spans="2:11" x14ac:dyDescent="0.25">
      <c r="B16" s="14"/>
      <c r="C16" s="28"/>
      <c r="D16" s="56"/>
      <c r="E16" s="53"/>
      <c r="F16" s="10" t="s">
        <v>12</v>
      </c>
      <c r="G16" s="104">
        <v>44687</v>
      </c>
      <c r="H16" s="104"/>
      <c r="I16" s="105"/>
    </row>
    <row r="17" spans="1:11" ht="26.25" thickBot="1" x14ac:dyDescent="0.3">
      <c r="B17" s="15" t="s">
        <v>13</v>
      </c>
      <c r="C17" s="54" t="s">
        <v>92</v>
      </c>
      <c r="D17" s="55"/>
      <c r="E17" s="55"/>
      <c r="F17" s="16" t="s">
        <v>14</v>
      </c>
      <c r="G17" s="17"/>
      <c r="H17" s="57">
        <v>0.79166666666666663</v>
      </c>
      <c r="I17" s="58"/>
      <c r="K17" s="27" t="s">
        <v>29</v>
      </c>
    </row>
    <row r="18" spans="1:11" ht="16.5" thickTop="1" thickBot="1" x14ac:dyDescent="0.3">
      <c r="A18" s="49" t="s">
        <v>30</v>
      </c>
      <c r="B18" s="59" t="s">
        <v>15</v>
      </c>
      <c r="C18" s="64" t="s">
        <v>25</v>
      </c>
      <c r="D18" s="65"/>
      <c r="E18" s="59" t="s">
        <v>16</v>
      </c>
      <c r="F18" s="18" t="s">
        <v>17</v>
      </c>
      <c r="G18" s="18" t="s">
        <v>17</v>
      </c>
      <c r="H18" s="62" t="s">
        <v>18</v>
      </c>
      <c r="I18" s="63"/>
    </row>
    <row r="19" spans="1:11" ht="15.75" thickBot="1" x14ac:dyDescent="0.3">
      <c r="A19" s="49"/>
      <c r="B19" s="60"/>
      <c r="C19" s="36" t="s">
        <v>26</v>
      </c>
      <c r="D19" s="37" t="s">
        <v>27</v>
      </c>
      <c r="E19" s="61"/>
      <c r="F19" s="38" t="s">
        <v>19</v>
      </c>
      <c r="G19" s="13" t="s">
        <v>20</v>
      </c>
      <c r="H19" s="39" t="s">
        <v>21</v>
      </c>
      <c r="I19" s="40" t="s">
        <v>22</v>
      </c>
    </row>
    <row r="20" spans="1:11" ht="15.75" thickBot="1" x14ac:dyDescent="0.3">
      <c r="A20" s="87" t="s">
        <v>86</v>
      </c>
      <c r="B20" s="88" t="s">
        <v>34</v>
      </c>
      <c r="C20" s="89"/>
      <c r="D20" s="89"/>
      <c r="E20" s="89" t="s">
        <v>78</v>
      </c>
      <c r="F20" s="90"/>
      <c r="G20" s="90">
        <v>0</v>
      </c>
      <c r="H20" s="91">
        <v>0.79166666666666663</v>
      </c>
      <c r="I20" s="92">
        <f>H20+1/24</f>
        <v>0.83333333333333326</v>
      </c>
    </row>
    <row r="21" spans="1:11" ht="15.75" thickBot="1" x14ac:dyDescent="0.3">
      <c r="B21" s="19" t="s">
        <v>63</v>
      </c>
      <c r="C21" s="22"/>
      <c r="D21" s="20"/>
      <c r="E21" s="20" t="s">
        <v>65</v>
      </c>
      <c r="F21" s="32">
        <v>20</v>
      </c>
      <c r="G21" s="32">
        <f>IF(F21&lt;&gt;"",G20+F21,"")</f>
        <v>20</v>
      </c>
      <c r="H21" s="41"/>
      <c r="I21" s="25" t="str">
        <f t="shared" ref="I21:I52" si="0">IF(A21="C",$I$20+(MIN(G21,60)/20+MIN(MAX(G21-60,0),540)/15+MIN(MAX(G21-600,0),400)/11.428+1/120)/24,"")</f>
        <v/>
      </c>
      <c r="K21" s="23" t="s">
        <v>31</v>
      </c>
    </row>
    <row r="22" spans="1:11" x14ac:dyDescent="0.25">
      <c r="B22" s="19" t="s">
        <v>35</v>
      </c>
      <c r="C22" s="22"/>
      <c r="D22" s="20"/>
      <c r="E22" s="20" t="s">
        <v>66</v>
      </c>
      <c r="F22" s="32">
        <v>12</v>
      </c>
      <c r="G22" s="32">
        <f t="shared" ref="G22:G52" si="1">IF(F22&lt;&gt;"",G21+F22,"")</f>
        <v>32</v>
      </c>
      <c r="H22" s="41"/>
      <c r="I22" s="25" t="str">
        <f t="shared" si="0"/>
        <v/>
      </c>
      <c r="K22" s="23" t="s">
        <v>32</v>
      </c>
    </row>
    <row r="23" spans="1:11" x14ac:dyDescent="0.25">
      <c r="B23" s="19" t="s">
        <v>36</v>
      </c>
      <c r="C23" s="22"/>
      <c r="D23" s="20"/>
      <c r="E23" s="20" t="s">
        <v>79</v>
      </c>
      <c r="F23" s="32">
        <v>17</v>
      </c>
      <c r="G23" s="32">
        <f t="shared" si="1"/>
        <v>49</v>
      </c>
      <c r="H23" s="24" t="str">
        <f t="shared" ref="H22:H52" si="2">IF(A23="C",$H$17+(MIN(G23,200)/34+MIN(MAX(G23-200,0),200)/32+MIN(MAX(G23-400,0),200)/30+MIN(MAX(G23-600,0),400)/28+1/120)/24,"")</f>
        <v/>
      </c>
      <c r="I23" s="25" t="str">
        <f t="shared" si="0"/>
        <v/>
      </c>
    </row>
    <row r="24" spans="1:11" x14ac:dyDescent="0.25">
      <c r="B24" s="19" t="s">
        <v>37</v>
      </c>
      <c r="C24" s="22"/>
      <c r="D24" s="20"/>
      <c r="E24" t="s">
        <v>96</v>
      </c>
      <c r="F24" s="32">
        <v>15</v>
      </c>
      <c r="G24" s="32">
        <f t="shared" si="1"/>
        <v>64</v>
      </c>
      <c r="H24" s="24" t="str">
        <f t="shared" si="2"/>
        <v/>
      </c>
      <c r="I24" s="25" t="str">
        <f t="shared" si="0"/>
        <v/>
      </c>
    </row>
    <row r="25" spans="1:11" x14ac:dyDescent="0.25">
      <c r="A25" s="87" t="s">
        <v>86</v>
      </c>
      <c r="B25" s="93" t="s">
        <v>38</v>
      </c>
      <c r="C25" s="94"/>
      <c r="D25" s="95"/>
      <c r="E25" s="95" t="s">
        <v>80</v>
      </c>
      <c r="F25" s="96">
        <v>7</v>
      </c>
      <c r="G25" s="96">
        <f t="shared" si="1"/>
        <v>71</v>
      </c>
      <c r="H25" s="97">
        <f t="shared" si="2"/>
        <v>0.87902369281045745</v>
      </c>
      <c r="I25" s="98">
        <f t="shared" si="0"/>
        <v>0.98923611111111098</v>
      </c>
    </row>
    <row r="26" spans="1:11" x14ac:dyDescent="0.25">
      <c r="B26" s="19" t="s">
        <v>39</v>
      </c>
      <c r="C26" s="22"/>
      <c r="D26" s="20"/>
      <c r="E26" s="20" t="s">
        <v>67</v>
      </c>
      <c r="F26" s="32">
        <v>16</v>
      </c>
      <c r="G26" s="32">
        <f t="shared" si="1"/>
        <v>87</v>
      </c>
      <c r="H26" s="42" t="str">
        <f t="shared" si="2"/>
        <v/>
      </c>
      <c r="I26" s="25" t="str">
        <f t="shared" si="0"/>
        <v/>
      </c>
    </row>
    <row r="27" spans="1:11" x14ac:dyDescent="0.25">
      <c r="B27" s="19" t="s">
        <v>40</v>
      </c>
      <c r="C27" s="22"/>
      <c r="D27" s="20"/>
      <c r="E27" s="20" t="s">
        <v>67</v>
      </c>
      <c r="F27" s="32">
        <v>11</v>
      </c>
      <c r="G27" s="32">
        <f t="shared" si="1"/>
        <v>98</v>
      </c>
      <c r="H27" s="42" t="str">
        <f t="shared" si="2"/>
        <v/>
      </c>
      <c r="I27" s="25" t="str">
        <f t="shared" si="0"/>
        <v/>
      </c>
    </row>
    <row r="28" spans="1:11" x14ac:dyDescent="0.25">
      <c r="B28" s="19" t="s">
        <v>41</v>
      </c>
      <c r="C28" s="22"/>
      <c r="D28" s="20"/>
      <c r="E28" s="20" t="s">
        <v>97</v>
      </c>
      <c r="F28" s="32">
        <v>12</v>
      </c>
      <c r="G28" s="32">
        <f t="shared" si="1"/>
        <v>110</v>
      </c>
      <c r="H28" s="42" t="str">
        <f t="shared" si="2"/>
        <v/>
      </c>
      <c r="I28" s="25" t="str">
        <f t="shared" si="0"/>
        <v/>
      </c>
    </row>
    <row r="29" spans="1:11" x14ac:dyDescent="0.25">
      <c r="B29" s="19" t="s">
        <v>42</v>
      </c>
      <c r="C29" s="22"/>
      <c r="D29" s="20"/>
      <c r="E29" s="20" t="s">
        <v>98</v>
      </c>
      <c r="F29" s="32">
        <v>19</v>
      </c>
      <c r="G29" s="32">
        <f t="shared" si="1"/>
        <v>129</v>
      </c>
      <c r="H29" s="42" t="str">
        <f t="shared" si="2"/>
        <v/>
      </c>
      <c r="I29" s="25" t="str">
        <f t="shared" si="0"/>
        <v/>
      </c>
    </row>
    <row r="30" spans="1:11" x14ac:dyDescent="0.25">
      <c r="B30" s="35" t="s">
        <v>43</v>
      </c>
      <c r="C30" s="22"/>
      <c r="D30" s="20"/>
      <c r="E30" s="20" t="s">
        <v>68</v>
      </c>
      <c r="F30" s="32">
        <v>7</v>
      </c>
      <c r="G30" s="32">
        <f t="shared" si="1"/>
        <v>136</v>
      </c>
      <c r="H30" s="42" t="str">
        <f t="shared" si="2"/>
        <v/>
      </c>
      <c r="I30" s="25" t="str">
        <f t="shared" si="0"/>
        <v/>
      </c>
    </row>
    <row r="31" spans="1:11" x14ac:dyDescent="0.25">
      <c r="B31" s="19" t="s">
        <v>64</v>
      </c>
      <c r="C31" s="22"/>
      <c r="D31" s="20"/>
      <c r="E31" s="20" t="s">
        <v>99</v>
      </c>
      <c r="F31" s="32">
        <v>3</v>
      </c>
      <c r="G31" s="32">
        <f t="shared" si="1"/>
        <v>139</v>
      </c>
      <c r="H31" s="42" t="str">
        <f t="shared" si="2"/>
        <v/>
      </c>
      <c r="I31" s="25" t="str">
        <f t="shared" si="0"/>
        <v/>
      </c>
    </row>
    <row r="32" spans="1:11" x14ac:dyDescent="0.25">
      <c r="B32" s="19" t="s">
        <v>44</v>
      </c>
      <c r="C32" s="22"/>
      <c r="D32" s="20"/>
      <c r="E32" s="20" t="s">
        <v>100</v>
      </c>
      <c r="F32" s="32">
        <v>29</v>
      </c>
      <c r="G32" s="32">
        <f t="shared" si="1"/>
        <v>168</v>
      </c>
      <c r="H32" s="42" t="str">
        <f t="shared" si="2"/>
        <v/>
      </c>
      <c r="I32" s="25" t="str">
        <f t="shared" si="0"/>
        <v/>
      </c>
    </row>
    <row r="33" spans="1:9" x14ac:dyDescent="0.25">
      <c r="A33" s="87" t="s">
        <v>86</v>
      </c>
      <c r="B33" s="93" t="s">
        <v>45</v>
      </c>
      <c r="C33" s="94"/>
      <c r="D33" s="95"/>
      <c r="E33" s="95" t="s">
        <v>81</v>
      </c>
      <c r="F33" s="96">
        <v>7</v>
      </c>
      <c r="G33" s="96">
        <f t="shared" si="1"/>
        <v>175</v>
      </c>
      <c r="H33" s="97">
        <f t="shared" si="2"/>
        <v>1.0064746732026144</v>
      </c>
      <c r="I33" s="98">
        <f t="shared" si="0"/>
        <v>1.278125</v>
      </c>
    </row>
    <row r="34" spans="1:9" x14ac:dyDescent="0.25">
      <c r="B34" s="30" t="s">
        <v>46</v>
      </c>
      <c r="C34" s="22"/>
      <c r="D34" s="20"/>
      <c r="E34" s="20" t="s">
        <v>69</v>
      </c>
      <c r="F34" s="32">
        <v>10</v>
      </c>
      <c r="G34" s="32">
        <f t="shared" si="1"/>
        <v>185</v>
      </c>
      <c r="H34" s="42" t="str">
        <f t="shared" si="2"/>
        <v/>
      </c>
      <c r="I34" s="43" t="str">
        <f t="shared" si="0"/>
        <v/>
      </c>
    </row>
    <row r="35" spans="1:9" x14ac:dyDescent="0.25">
      <c r="B35" s="30" t="s">
        <v>47</v>
      </c>
      <c r="C35" s="22"/>
      <c r="D35" s="20"/>
      <c r="E35" s="20" t="s">
        <v>70</v>
      </c>
      <c r="F35" s="32">
        <v>26</v>
      </c>
      <c r="G35" s="32">
        <f t="shared" si="1"/>
        <v>211</v>
      </c>
      <c r="H35" s="42" t="str">
        <f t="shared" si="2"/>
        <v/>
      </c>
      <c r="I35" s="43" t="str">
        <f t="shared" si="0"/>
        <v/>
      </c>
    </row>
    <row r="36" spans="1:9" x14ac:dyDescent="0.25">
      <c r="B36" s="34" t="s">
        <v>48</v>
      </c>
      <c r="C36" s="22"/>
      <c r="D36" s="20"/>
      <c r="E36" s="20" t="s">
        <v>70</v>
      </c>
      <c r="F36" s="32">
        <v>17</v>
      </c>
      <c r="G36" s="32">
        <f t="shared" si="1"/>
        <v>228</v>
      </c>
      <c r="H36" s="42" t="str">
        <f t="shared" si="2"/>
        <v/>
      </c>
      <c r="I36" s="43" t="str">
        <f t="shared" si="0"/>
        <v/>
      </c>
    </row>
    <row r="37" spans="1:9" x14ac:dyDescent="0.25">
      <c r="B37" s="19" t="s">
        <v>49</v>
      </c>
      <c r="C37" s="22"/>
      <c r="D37" s="20"/>
      <c r="E37" s="20" t="s">
        <v>71</v>
      </c>
      <c r="F37" s="32">
        <v>8</v>
      </c>
      <c r="G37" s="32">
        <f t="shared" si="1"/>
        <v>236</v>
      </c>
      <c r="H37" s="42" t="str">
        <f t="shared" si="2"/>
        <v/>
      </c>
      <c r="I37" s="43" t="str">
        <f t="shared" si="0"/>
        <v/>
      </c>
    </row>
    <row r="38" spans="1:9" x14ac:dyDescent="0.25">
      <c r="B38" s="19" t="s">
        <v>50</v>
      </c>
      <c r="C38" s="22"/>
      <c r="D38" s="20"/>
      <c r="E38" s="20" t="s">
        <v>101</v>
      </c>
      <c r="F38" s="32">
        <v>5</v>
      </c>
      <c r="G38" s="32">
        <f t="shared" si="1"/>
        <v>241</v>
      </c>
      <c r="H38" s="42" t="str">
        <f t="shared" si="2"/>
        <v/>
      </c>
      <c r="I38" s="43" t="str">
        <f t="shared" si="0"/>
        <v/>
      </c>
    </row>
    <row r="39" spans="1:9" x14ac:dyDescent="0.25">
      <c r="B39" s="19" t="s">
        <v>51</v>
      </c>
      <c r="C39" s="22"/>
      <c r="D39" s="20"/>
      <c r="E39" s="20" t="s">
        <v>72</v>
      </c>
      <c r="F39" s="32">
        <v>13</v>
      </c>
      <c r="G39" s="32">
        <f t="shared" si="1"/>
        <v>254</v>
      </c>
      <c r="H39" s="42" t="str">
        <f t="shared" si="2"/>
        <v/>
      </c>
      <c r="I39" s="43" t="str">
        <f t="shared" si="0"/>
        <v/>
      </c>
    </row>
    <row r="40" spans="1:9" x14ac:dyDescent="0.25">
      <c r="B40" s="35" t="s">
        <v>52</v>
      </c>
      <c r="C40" s="22"/>
      <c r="D40" s="20"/>
      <c r="E40" s="20" t="s">
        <v>82</v>
      </c>
      <c r="F40" s="86">
        <v>12</v>
      </c>
      <c r="G40" s="32">
        <f>IF(F40&lt;&gt;"",G39+F40,"")</f>
        <v>266</v>
      </c>
      <c r="H40" s="42" t="str">
        <f t="shared" si="2"/>
        <v/>
      </c>
      <c r="I40" s="43" t="str">
        <f t="shared" si="0"/>
        <v/>
      </c>
    </row>
    <row r="41" spans="1:9" x14ac:dyDescent="0.25">
      <c r="A41" s="83" t="s">
        <v>86</v>
      </c>
      <c r="B41" s="93" t="s">
        <v>53</v>
      </c>
      <c r="C41" s="94"/>
      <c r="D41" s="95"/>
      <c r="E41" s="95" t="s">
        <v>73</v>
      </c>
      <c r="F41" s="96">
        <v>15</v>
      </c>
      <c r="G41" s="96">
        <f>IF(F41&lt;&gt;"",G40+F41,"")</f>
        <v>281</v>
      </c>
      <c r="H41" s="97">
        <f t="shared" si="2"/>
        <v>1.1425806781045751</v>
      </c>
      <c r="I41" s="98">
        <f t="shared" si="0"/>
        <v>1.5725694444444445</v>
      </c>
    </row>
    <row r="42" spans="1:9" x14ac:dyDescent="0.25">
      <c r="A42" s="33"/>
      <c r="B42" s="30" t="s">
        <v>54</v>
      </c>
      <c r="C42" s="22"/>
      <c r="D42" s="20"/>
      <c r="E42" s="20" t="s">
        <v>74</v>
      </c>
      <c r="F42" s="32">
        <v>12</v>
      </c>
      <c r="G42" s="32">
        <f>IF(F42&lt;&gt;"",G41+F42,"")</f>
        <v>293</v>
      </c>
      <c r="H42" s="42" t="str">
        <f t="shared" si="2"/>
        <v/>
      </c>
      <c r="I42" s="43" t="str">
        <f t="shared" si="0"/>
        <v/>
      </c>
    </row>
    <row r="43" spans="1:9" x14ac:dyDescent="0.25">
      <c r="A43" s="33"/>
      <c r="B43" s="35" t="s">
        <v>55</v>
      </c>
      <c r="C43" s="22"/>
      <c r="D43" s="20"/>
      <c r="E43" s="20" t="s">
        <v>75</v>
      </c>
      <c r="F43" s="32">
        <v>2</v>
      </c>
      <c r="G43" s="32">
        <f>IF(F43&lt;&gt;"",G42+F43,"")</f>
        <v>295</v>
      </c>
      <c r="H43" s="42" t="str">
        <f t="shared" si="2"/>
        <v/>
      </c>
      <c r="I43" s="43" t="str">
        <f t="shared" si="0"/>
        <v/>
      </c>
    </row>
    <row r="44" spans="1:9" x14ac:dyDescent="0.25">
      <c r="B44" s="35" t="s">
        <v>56</v>
      </c>
      <c r="C44" s="22"/>
      <c r="D44" s="20"/>
      <c r="E44" s="85" t="s">
        <v>75</v>
      </c>
      <c r="F44" s="32">
        <v>17</v>
      </c>
      <c r="G44" s="32">
        <f>IF(F44&lt;&gt;"",G43+F44,"")</f>
        <v>312</v>
      </c>
      <c r="H44" s="42" t="str">
        <f t="shared" si="2"/>
        <v/>
      </c>
      <c r="I44" s="43" t="str">
        <f t="shared" si="0"/>
        <v/>
      </c>
    </row>
    <row r="45" spans="1:9" x14ac:dyDescent="0.25">
      <c r="A45" s="26" t="s">
        <v>86</v>
      </c>
      <c r="B45" s="93" t="s">
        <v>57</v>
      </c>
      <c r="C45" s="94"/>
      <c r="D45" s="95"/>
      <c r="E45" s="95" t="s">
        <v>83</v>
      </c>
      <c r="F45" s="96">
        <v>44</v>
      </c>
      <c r="G45" s="96">
        <f>IF(F45&lt;&gt;"",G44+F45,"")</f>
        <v>356</v>
      </c>
      <c r="H45" s="97">
        <f t="shared" si="2"/>
        <v>1.2402369281045751</v>
      </c>
      <c r="I45" s="98">
        <f t="shared" si="0"/>
        <v>1.7809027777777777</v>
      </c>
    </row>
    <row r="46" spans="1:9" x14ac:dyDescent="0.25">
      <c r="B46" s="44" t="s">
        <v>58</v>
      </c>
      <c r="C46" s="45"/>
      <c r="D46" s="46"/>
      <c r="E46" s="46" t="s">
        <v>76</v>
      </c>
      <c r="F46" s="47">
        <v>10</v>
      </c>
      <c r="G46" s="47">
        <f>IF(F46&lt;&gt;"",G45+F46,"")</f>
        <v>366</v>
      </c>
      <c r="H46" s="42" t="str">
        <f t="shared" si="2"/>
        <v/>
      </c>
      <c r="I46" s="43" t="str">
        <f t="shared" si="0"/>
        <v/>
      </c>
    </row>
    <row r="47" spans="1:9" x14ac:dyDescent="0.25">
      <c r="A47" s="33"/>
      <c r="B47" s="35" t="s">
        <v>59</v>
      </c>
      <c r="C47" s="22"/>
      <c r="D47" s="20"/>
      <c r="E47" s="20" t="s">
        <v>84</v>
      </c>
      <c r="F47" s="32">
        <v>6</v>
      </c>
      <c r="G47" s="32">
        <f>IF(F47&lt;&gt;"",G46+F47,"")</f>
        <v>372</v>
      </c>
      <c r="H47" s="42" t="str">
        <f t="shared" si="2"/>
        <v/>
      </c>
      <c r="I47" s="43" t="str">
        <f t="shared" si="0"/>
        <v/>
      </c>
    </row>
    <row r="48" spans="1:9" x14ac:dyDescent="0.25">
      <c r="B48" s="35" t="s">
        <v>60</v>
      </c>
      <c r="C48" s="22"/>
      <c r="D48" s="20"/>
      <c r="E48" s="20" t="s">
        <v>77</v>
      </c>
      <c r="F48" s="32">
        <v>3</v>
      </c>
      <c r="G48" s="32">
        <f>IF(F48&lt;&gt;"",G47+F48,"")</f>
        <v>375</v>
      </c>
      <c r="H48" s="42" t="str">
        <f t="shared" si="2"/>
        <v/>
      </c>
      <c r="I48" s="43" t="str">
        <f t="shared" si="0"/>
        <v/>
      </c>
    </row>
    <row r="49" spans="1:9" x14ac:dyDescent="0.25">
      <c r="B49" s="35" t="s">
        <v>61</v>
      </c>
      <c r="C49" s="22"/>
      <c r="D49" s="20"/>
      <c r="E49" s="20" t="s">
        <v>77</v>
      </c>
      <c r="F49" s="32">
        <v>7</v>
      </c>
      <c r="G49" s="32">
        <f>IF(F49&lt;&gt;"",G48+F49,"")</f>
        <v>382</v>
      </c>
      <c r="H49" s="42" t="str">
        <f t="shared" si="2"/>
        <v/>
      </c>
      <c r="I49" s="43" t="str">
        <f t="shared" si="0"/>
        <v/>
      </c>
    </row>
    <row r="50" spans="1:9" x14ac:dyDescent="0.25">
      <c r="B50" s="35" t="s">
        <v>62</v>
      </c>
      <c r="C50" s="84"/>
      <c r="D50" s="85"/>
      <c r="E50" s="85" t="s">
        <v>85</v>
      </c>
      <c r="F50" s="86">
        <v>3</v>
      </c>
      <c r="G50" s="86">
        <f>IF(F50&lt;&gt;"",G49+F50,"")</f>
        <v>385</v>
      </c>
      <c r="H50" s="42" t="str">
        <f t="shared" si="2"/>
        <v/>
      </c>
      <c r="I50" s="43" t="str">
        <f t="shared" si="0"/>
        <v/>
      </c>
    </row>
    <row r="51" spans="1:9" ht="15.75" thickBot="1" x14ac:dyDescent="0.3">
      <c r="A51" s="33" t="s">
        <v>86</v>
      </c>
      <c r="B51" s="99" t="s">
        <v>34</v>
      </c>
      <c r="C51" s="100"/>
      <c r="D51" s="100"/>
      <c r="E51" s="100"/>
      <c r="F51" s="101">
        <v>18</v>
      </c>
      <c r="G51" s="101">
        <f>IF(F51&lt;&gt;"",G50+F51,"")</f>
        <v>403</v>
      </c>
      <c r="H51" s="97">
        <f t="shared" si="2"/>
        <v>1.3016952614379085</v>
      </c>
      <c r="I51" s="98">
        <f t="shared" si="0"/>
        <v>1.9114583333333333</v>
      </c>
    </row>
    <row r="54" spans="1:9" x14ac:dyDescent="0.25">
      <c r="B54" s="31"/>
    </row>
  </sheetData>
  <mergeCells count="27">
    <mergeCell ref="G16:I16"/>
    <mergeCell ref="B1:E1"/>
    <mergeCell ref="F2:I2"/>
    <mergeCell ref="F3:I3"/>
    <mergeCell ref="F4:I4"/>
    <mergeCell ref="F5:I5"/>
    <mergeCell ref="F9:G9"/>
    <mergeCell ref="H9:I9"/>
    <mergeCell ref="G11:I11"/>
    <mergeCell ref="G12:I12"/>
    <mergeCell ref="C3:D3"/>
    <mergeCell ref="C4:D4"/>
    <mergeCell ref="C5:D5"/>
    <mergeCell ref="C11:E11"/>
    <mergeCell ref="C9:E9"/>
    <mergeCell ref="H17:I17"/>
    <mergeCell ref="B18:B19"/>
    <mergeCell ref="E18:E19"/>
    <mergeCell ref="H18:I18"/>
    <mergeCell ref="C18:D18"/>
    <mergeCell ref="A18:A19"/>
    <mergeCell ref="C14:E14"/>
    <mergeCell ref="C15:E15"/>
    <mergeCell ref="C13:E13"/>
    <mergeCell ref="C12:E12"/>
    <mergeCell ref="C17:E17"/>
    <mergeCell ref="D16:E16"/>
  </mergeCells>
  <conditionalFormatting sqref="A54:A1048576 A1:A51">
    <cfRule type="cellIs" dxfId="51" priority="38" operator="equal">
      <formula>"C"</formula>
    </cfRule>
  </conditionalFormatting>
  <conditionalFormatting sqref="B54">
    <cfRule type="expression" dxfId="50" priority="35">
      <formula>A54="C"</formula>
    </cfRule>
  </conditionalFormatting>
  <conditionalFormatting sqref="C21:C38">
    <cfRule type="expression" dxfId="49" priority="34">
      <formula>A21="C"</formula>
    </cfRule>
  </conditionalFormatting>
  <conditionalFormatting sqref="D21:D38">
    <cfRule type="expression" dxfId="48" priority="33">
      <formula>A21="C"</formula>
    </cfRule>
  </conditionalFormatting>
  <conditionalFormatting sqref="E21:E22 E25:E38">
    <cfRule type="expression" dxfId="47" priority="32">
      <formula>A21="C"</formula>
    </cfRule>
  </conditionalFormatting>
  <conditionalFormatting sqref="F21:F38">
    <cfRule type="expression" dxfId="46" priority="31">
      <formula>A21="C"</formula>
    </cfRule>
  </conditionalFormatting>
  <conditionalFormatting sqref="G21:G38">
    <cfRule type="expression" dxfId="45" priority="30">
      <formula>A21="C"</formula>
    </cfRule>
  </conditionalFormatting>
  <conditionalFormatting sqref="H23:H38">
    <cfRule type="expression" dxfId="44" priority="29">
      <formula>A23="C"</formula>
    </cfRule>
  </conditionalFormatting>
  <conditionalFormatting sqref="I21:I38">
    <cfRule type="expression" dxfId="43" priority="28">
      <formula>A21="C"</formula>
    </cfRule>
  </conditionalFormatting>
  <conditionalFormatting sqref="B21:B26">
    <cfRule type="expression" dxfId="42" priority="40">
      <formula>A21="C"</formula>
    </cfRule>
  </conditionalFormatting>
  <conditionalFormatting sqref="B27:B28">
    <cfRule type="expression" dxfId="41" priority="42">
      <formula>A28="C"</formula>
    </cfRule>
  </conditionalFormatting>
  <conditionalFormatting sqref="B29:B31 B34:B35">
    <cfRule type="expression" dxfId="40" priority="44">
      <formula>A32="C"</formula>
    </cfRule>
  </conditionalFormatting>
  <conditionalFormatting sqref="B32">
    <cfRule type="expression" dxfId="39" priority="46">
      <formula>A38="C"</formula>
    </cfRule>
  </conditionalFormatting>
  <conditionalFormatting sqref="B33">
    <cfRule type="expression" dxfId="38" priority="48">
      <formula>A40="C"</formula>
    </cfRule>
  </conditionalFormatting>
  <conditionalFormatting sqref="B36:B38">
    <cfRule type="expression" dxfId="37" priority="50">
      <formula>A47="C"</formula>
    </cfRule>
  </conditionalFormatting>
  <conditionalFormatting sqref="B41:B42">
    <cfRule type="expression" dxfId="36" priority="52">
      <formula>A55="C"</formula>
    </cfRule>
  </conditionalFormatting>
  <conditionalFormatting sqref="B43:B51">
    <cfRule type="expression" dxfId="35" priority="53">
      <formula>A41="C"</formula>
    </cfRule>
  </conditionalFormatting>
  <conditionalFormatting sqref="E23 E39:E51">
    <cfRule type="expression" dxfId="34" priority="55">
      <formula>A24="C"</formula>
    </cfRule>
  </conditionalFormatting>
  <conditionalFormatting sqref="C39:C51">
    <cfRule type="expression" dxfId="33" priority="57">
      <formula>A40="C"</formula>
    </cfRule>
  </conditionalFormatting>
  <conditionalFormatting sqref="D39:D51">
    <cfRule type="expression" dxfId="32" priority="60">
      <formula>A40="C"</formula>
    </cfRule>
  </conditionalFormatting>
  <conditionalFormatting sqref="F39:F51">
    <cfRule type="expression" dxfId="31" priority="66">
      <formula>A40="C"</formula>
    </cfRule>
  </conditionalFormatting>
  <conditionalFormatting sqref="G40:G51">
    <cfRule type="expression" dxfId="30" priority="69">
      <formula>A41="C"</formula>
    </cfRule>
  </conditionalFormatting>
  <conditionalFormatting sqref="G39">
    <cfRule type="expression" dxfId="27" priority="27">
      <formula>A39="C"</formula>
    </cfRule>
  </conditionalFormatting>
  <conditionalFormatting sqref="B39:B40">
    <cfRule type="expression" dxfId="26" priority="88">
      <formula>#REF!="C"</formula>
    </cfRule>
  </conditionalFormatting>
  <conditionalFormatting sqref="H39">
    <cfRule type="expression" dxfId="25" priority="26">
      <formula>A39="C"</formula>
    </cfRule>
  </conditionalFormatting>
  <conditionalFormatting sqref="H40">
    <cfRule type="expression" dxfId="24" priority="25">
      <formula>A40="C"</formula>
    </cfRule>
  </conditionalFormatting>
  <conditionalFormatting sqref="H41">
    <cfRule type="expression" dxfId="23" priority="24">
      <formula>A41="C"</formula>
    </cfRule>
  </conditionalFormatting>
  <conditionalFormatting sqref="H42">
    <cfRule type="expression" dxfId="22" priority="23">
      <formula>A42="C"</formula>
    </cfRule>
  </conditionalFormatting>
  <conditionalFormatting sqref="H43">
    <cfRule type="expression" dxfId="21" priority="22">
      <formula>A43="C"</formula>
    </cfRule>
  </conditionalFormatting>
  <conditionalFormatting sqref="H44">
    <cfRule type="expression" dxfId="20" priority="21">
      <formula>A44="C"</formula>
    </cfRule>
  </conditionalFormatting>
  <conditionalFormatting sqref="H45">
    <cfRule type="expression" dxfId="19" priority="20">
      <formula>A45="C"</formula>
    </cfRule>
  </conditionalFormatting>
  <conditionalFormatting sqref="H46">
    <cfRule type="expression" dxfId="18" priority="19">
      <formula>A46="C"</formula>
    </cfRule>
  </conditionalFormatting>
  <conditionalFormatting sqref="H47">
    <cfRule type="expression" dxfId="17" priority="18">
      <formula>A47="C"</formula>
    </cfRule>
  </conditionalFormatting>
  <conditionalFormatting sqref="H48">
    <cfRule type="expression" dxfId="16" priority="17">
      <formula>A48="C"</formula>
    </cfRule>
  </conditionalFormatting>
  <conditionalFormatting sqref="H49">
    <cfRule type="expression" dxfId="15" priority="16">
      <formula>A49="C"</formula>
    </cfRule>
  </conditionalFormatting>
  <conditionalFormatting sqref="H50">
    <cfRule type="expression" dxfId="14" priority="15">
      <formula>A50="C"</formula>
    </cfRule>
  </conditionalFormatting>
  <conditionalFormatting sqref="H51">
    <cfRule type="expression" dxfId="13" priority="14">
      <formula>A51="C"</formula>
    </cfRule>
  </conditionalFormatting>
  <conditionalFormatting sqref="I39">
    <cfRule type="expression" dxfId="12" priority="13">
      <formula>A39="C"</formula>
    </cfRule>
  </conditionalFormatting>
  <conditionalFormatting sqref="I40">
    <cfRule type="expression" dxfId="11" priority="12">
      <formula>A40="C"</formula>
    </cfRule>
  </conditionalFormatting>
  <conditionalFormatting sqref="I41">
    <cfRule type="expression" dxfId="10" priority="11">
      <formula>A41="C"</formula>
    </cfRule>
  </conditionalFormatting>
  <conditionalFormatting sqref="I42">
    <cfRule type="expression" dxfId="9" priority="10">
      <formula>A42="C"</formula>
    </cfRule>
  </conditionalFormatting>
  <conditionalFormatting sqref="I43">
    <cfRule type="expression" dxfId="8" priority="9">
      <formula>A43="C"</formula>
    </cfRule>
  </conditionalFormatting>
  <conditionalFormatting sqref="I44">
    <cfRule type="expression" dxfId="7" priority="8">
      <formula>A44="C"</formula>
    </cfRule>
  </conditionalFormatting>
  <conditionalFormatting sqref="I45">
    <cfRule type="expression" dxfId="6" priority="7">
      <formula>A45="C"</formula>
    </cfRule>
  </conditionalFormatting>
  <conditionalFormatting sqref="I46">
    <cfRule type="expression" dxfId="5" priority="6">
      <formula>A46="C"</formula>
    </cfRule>
  </conditionalFormatting>
  <conditionalFormatting sqref="I47">
    <cfRule type="expression" dxfId="4" priority="5">
      <formula>A47="C"</formula>
    </cfRule>
  </conditionalFormatting>
  <conditionalFormatting sqref="I48">
    <cfRule type="expression" dxfId="3" priority="4">
      <formula>A48="C"</formula>
    </cfRule>
  </conditionalFormatting>
  <conditionalFormatting sqref="I49">
    <cfRule type="expression" dxfId="2" priority="3">
      <formula>A49="C"</formula>
    </cfRule>
  </conditionalFormatting>
  <conditionalFormatting sqref="I50">
    <cfRule type="expression" dxfId="1" priority="2">
      <formula>A50="C"</formula>
    </cfRule>
  </conditionalFormatting>
  <conditionalFormatting sqref="I51">
    <cfRule type="expression" dxfId="0" priority="1">
      <formula>A51="C"</formula>
    </cfRule>
  </conditionalFormatting>
  <pageMargins left="0.43307086614173229" right="0.43307086614173229" top="0.23622047244094488" bottom="0.23622047244094488" header="0.11811023622047244" footer="0.1181102362204724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Jean Claude Bertelli</cp:lastModifiedBy>
  <cp:lastPrinted>2021-10-31T08:14:24Z</cp:lastPrinted>
  <dcterms:created xsi:type="dcterms:W3CDTF">2021-02-13T18:25:35Z</dcterms:created>
  <dcterms:modified xsi:type="dcterms:W3CDTF">2021-10-31T18:26:29Z</dcterms:modified>
</cp:coreProperties>
</file>